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unicareas-my.sharepoint.com/personal/roger_gravseth_unicare_no/Documents/Håndball/Håndball/Styret/Årsmøte/"/>
    </mc:Choice>
  </mc:AlternateContent>
  <xr:revisionPtr revIDLastSave="0" documentId="8_{96F633F8-AF47-487B-8CA8-A991F818F295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regnskap 5 år" sheetId="3" r:id="rId1"/>
    <sheet name="regnskap med budsjett 2020" sheetId="8" r:id="rId2"/>
    <sheet name="Sheet1" sheetId="9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" i="8" l="1"/>
  <c r="F54" i="8"/>
  <c r="F35" i="8"/>
  <c r="E58" i="8" l="1"/>
  <c r="E56" i="8"/>
  <c r="F56" i="8"/>
  <c r="E20" i="8"/>
  <c r="F20" i="8"/>
  <c r="G78" i="3"/>
  <c r="G74" i="3"/>
  <c r="G72" i="3"/>
  <c r="G24" i="3"/>
  <c r="H56" i="8"/>
  <c r="H20" i="8"/>
  <c r="G20" i="8"/>
  <c r="G56" i="8"/>
  <c r="F24" i="3"/>
  <c r="F72" i="3"/>
  <c r="F74" i="3"/>
  <c r="F78" i="3"/>
  <c r="D56" i="8"/>
  <c r="D20" i="8"/>
  <c r="E48" i="8"/>
  <c r="C27" i="8"/>
  <c r="C48" i="8"/>
  <c r="C20" i="8"/>
  <c r="E37" i="3"/>
  <c r="E64" i="3"/>
  <c r="E72" i="3"/>
  <c r="E24" i="3"/>
  <c r="E74" i="3"/>
  <c r="E78" i="3"/>
  <c r="F58" i="8" l="1"/>
  <c r="C56" i="8"/>
  <c r="C58" i="8" s="1"/>
  <c r="H58" i="8"/>
  <c r="D58" i="8"/>
  <c r="G58" i="8"/>
</calcChain>
</file>

<file path=xl/sharedStrings.xml><?xml version="1.0" encoding="utf-8"?>
<sst xmlns="http://schemas.openxmlformats.org/spreadsheetml/2006/main" count="301" uniqueCount="131">
  <si>
    <t>Kontonr</t>
  </si>
  <si>
    <t>Tekst</t>
  </si>
  <si>
    <t>DRIFTSINNTEKTER</t>
  </si>
  <si>
    <t>KIOSKSALG FRITT</t>
  </si>
  <si>
    <t>DUGNAD</t>
  </si>
  <si>
    <t>BILLETTINNTEKTER</t>
  </si>
  <si>
    <t>TILSKUDD HOVEDFORBUND</t>
  </si>
  <si>
    <t>TRENINGSAVGIFT</t>
  </si>
  <si>
    <t>Tilsynsvakt Verket</t>
  </si>
  <si>
    <t>STARTKONTINGENT</t>
  </si>
  <si>
    <t>EGENANDELER</t>
  </si>
  <si>
    <t>Egenandel cup</t>
  </si>
  <si>
    <t>Inntekter Martnaskafe</t>
  </si>
  <si>
    <t>SUM DRIFTSINNTEKTER</t>
  </si>
  <si>
    <t>DRIFTSKOSTNADER</t>
  </si>
  <si>
    <t>KJØP KIOSKVARER</t>
  </si>
  <si>
    <t>MATLEVERANSE</t>
  </si>
  <si>
    <t>UTGIFTER VEDR. DUGNAD</t>
  </si>
  <si>
    <t>LØNN</t>
  </si>
  <si>
    <t>Lønn ikke aga plikt.</t>
  </si>
  <si>
    <t>LØNN ikke oppgavepliktig</t>
  </si>
  <si>
    <t>Lønn Goran/Mate</t>
  </si>
  <si>
    <t>FERIEPENGER</t>
  </si>
  <si>
    <t>ARBEIDSGIVERAVGIFT</t>
  </si>
  <si>
    <t>ARB.GIVERAVG. PÅL. FERIEPENGER</t>
  </si>
  <si>
    <t>LEIE LOKALER/BANER/ROM</t>
  </si>
  <si>
    <t>LEIE MASKINER/UTSTYR U/PERSON</t>
  </si>
  <si>
    <t>VARIG UTSTYR</t>
  </si>
  <si>
    <t>Utgifter Røroshetta håndballskole</t>
  </si>
  <si>
    <t>DRAKTER,UTSTYR EGET BRUK</t>
  </si>
  <si>
    <t>ANNET DRIFTSMATERIALE, REKVISI</t>
  </si>
  <si>
    <t>REP./VEDL. BYGNINGER</t>
  </si>
  <si>
    <t>TRENINGSUTGIFT</t>
  </si>
  <si>
    <t>DOMMERUTGIFTER</t>
  </si>
  <si>
    <t>KONTORREKVISITA</t>
  </si>
  <si>
    <t>KOPIERING/TRYKKING</t>
  </si>
  <si>
    <t>AVISER, TIDSSKRIFTER,BØKER O.L</t>
  </si>
  <si>
    <t>MØTER, KURS, SOSIALT</t>
  </si>
  <si>
    <t>PORTO</t>
  </si>
  <si>
    <t>BILGODTGJ. U/10000</t>
  </si>
  <si>
    <t>REISEKOSTN. IKKE OPPG. PL.</t>
  </si>
  <si>
    <t>BUSSTRANSPORT</t>
  </si>
  <si>
    <t>STØTTE UTØVERE</t>
  </si>
  <si>
    <t>ANNONSER,REKLAME,HJEMMESIDE</t>
  </si>
  <si>
    <t>MEDLEMSKONTINGENTER</t>
  </si>
  <si>
    <t>GAVER, BLOMSTER</t>
  </si>
  <si>
    <t>PREMIER</t>
  </si>
  <si>
    <t>BETALING AV STARTKONTINGENT</t>
  </si>
  <si>
    <t>LISENSER,GEBYRER</t>
  </si>
  <si>
    <t>BANKGEBYRER</t>
  </si>
  <si>
    <t>DIVERSE KOSTNADER</t>
  </si>
  <si>
    <t>SUM DRIFTSKOSTNADER</t>
  </si>
  <si>
    <t>DRIFTSRESULTAT</t>
  </si>
  <si>
    <t>Leverandørrenter</t>
  </si>
  <si>
    <t>ORD. RESULTAT FØR SKATT</t>
  </si>
  <si>
    <t>SALG A/C -KORT Cup</t>
  </si>
  <si>
    <t>SPONSORINNT./ANNONSESALG</t>
  </si>
  <si>
    <t>OFFENTLIG STØTTE</t>
  </si>
  <si>
    <t>DIVERSE INNTEKTER</t>
  </si>
  <si>
    <t>VAKTHOLD</t>
  </si>
  <si>
    <t>RENOVASJON, VANN,RENHOLD</t>
  </si>
  <si>
    <t>HONORARER NÆRINGSDRIVENDE</t>
  </si>
  <si>
    <t>Speakertjeneste/Res. service</t>
  </si>
  <si>
    <t>INNLEID DUGNADSHJELP</t>
  </si>
  <si>
    <t>DISCO/FILM/BOWLING</t>
  </si>
  <si>
    <t>Oppmarsj/andre aktiviteter,arrangement</t>
  </si>
  <si>
    <t>Lys, Lyd, Teknikk etc.</t>
  </si>
  <si>
    <t>Håndballgruppa samlet inkl cup</t>
  </si>
  <si>
    <t>SALG TOALETTPAPIR</t>
  </si>
  <si>
    <t>ANNONSE/REKLAME PLIKT.</t>
  </si>
  <si>
    <t>SPONSOR/SAM.AVTALE AVG.FRITT</t>
  </si>
  <si>
    <t>          3015</t>
  </si>
  <si>
    <t>          3020</t>
  </si>
  <si>
    <t>OVERF./TILSKUDD HOVEDLAGET</t>
  </si>
  <si>
    <t>regnskap</t>
  </si>
  <si>
    <t>BUDSJETT Håndballgruppa inkl cup</t>
  </si>
  <si>
    <t>BUDSJETT</t>
  </si>
  <si>
    <t xml:space="preserve">regnskap </t>
  </si>
  <si>
    <t>2019</t>
  </si>
  <si>
    <t>forslag</t>
  </si>
  <si>
    <t>2020</t>
  </si>
  <si>
    <t>Bingo/Lotteri/Grasrotandeler</t>
  </si>
  <si>
    <t>Andre kostnader</t>
  </si>
  <si>
    <t>korona</t>
  </si>
  <si>
    <t>Kiosksalg</t>
  </si>
  <si>
    <t>581,00</t>
  </si>
  <si>
    <t>cr</t>
  </si>
  <si>
    <t>Salg</t>
  </si>
  <si>
    <t>A/C-kort</t>
  </si>
  <si>
    <t>Cup</t>
  </si>
  <si>
    <t>250,00</t>
  </si>
  <si>
    <t>Dugnad</t>
  </si>
  <si>
    <t>600,00</t>
  </si>
  <si>
    <t>Billettinntekter</t>
  </si>
  <si>
    <t>450,00</t>
  </si>
  <si>
    <t>Offentlig</t>
  </si>
  <si>
    <t>tilskudd</t>
  </si>
  <si>
    <t>000,00</t>
  </si>
  <si>
    <t>Overføring/tilskudd</t>
  </si>
  <si>
    <t>fra</t>
  </si>
  <si>
    <t>Hovedlaget</t>
  </si>
  <si>
    <t>Tilskudd</t>
  </si>
  <si>
    <t>kompensasjonsordning</t>
  </si>
  <si>
    <t>for</t>
  </si>
  <si>
    <t>580,00</t>
  </si>
  <si>
    <t>Treningsavgift</t>
  </si>
  <si>
    <t>046,09</t>
  </si>
  <si>
    <t>Tilsynsvakt</t>
  </si>
  <si>
    <t>Verket</t>
  </si>
  <si>
    <t>360,00</t>
  </si>
  <si>
    <t>Startkontingent</t>
  </si>
  <si>
    <t>080,00</t>
  </si>
  <si>
    <t>Bingo/Lotteri/Grasrotandel</t>
  </si>
  <si>
    <t>843,00</t>
  </si>
  <si>
    <t>Inntekter</t>
  </si>
  <si>
    <t>martnaskafe</t>
  </si>
  <si>
    <t>Kjøp</t>
  </si>
  <si>
    <t>kioskvarer</t>
  </si>
  <si>
    <t>506,48</t>
  </si>
  <si>
    <t>Lønn</t>
  </si>
  <si>
    <t>til</t>
  </si>
  <si>
    <t>ansatte</t>
  </si>
  <si>
    <t>særgr.</t>
  </si>
  <si>
    <t>(inkl.</t>
  </si>
  <si>
    <t>f.p)</t>
  </si>
  <si>
    <t>0,00</t>
  </si>
  <si>
    <t>Feriepenger</t>
  </si>
  <si>
    <t>680,00</t>
  </si>
  <si>
    <t>Arbeidsgiveravgift</t>
  </si>
  <si>
    <t>605,12</t>
  </si>
  <si>
    <t>184,32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</si>
</sst>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E8B57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arial                         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" fontId="7" fillId="0" borderId="0">
      <alignment horizontal="right" vertical="top" wrapText="1"/>
    </xf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49" fontId="0" fillId="0" borderId="0" xfId="0" applyNumberFormat="1"/>
    <xf numFmtId="2" fontId="0" fillId="0" borderId="0" xfId="0" applyNumberFormat="1"/>
    <xf numFmtId="165" fontId="0" fillId="0" borderId="0" xfId="1" applyNumberFormat="1" applyFont="1"/>
    <xf numFmtId="0" fontId="0" fillId="0" borderId="1" xfId="0" applyBorder="1"/>
    <xf numFmtId="49" fontId="0" fillId="0" borderId="1" xfId="0" applyNumberFormat="1" applyBorder="1"/>
    <xf numFmtId="165" fontId="0" fillId="0" borderId="1" xfId="1" applyNumberFormat="1" applyFont="1" applyBorder="1"/>
    <xf numFmtId="0" fontId="1" fillId="0" borderId="2" xfId="0" applyFont="1" applyBorder="1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right"/>
    </xf>
    <xf numFmtId="0" fontId="0" fillId="0" borderId="0" xfId="1" applyNumberFormat="1" applyFont="1"/>
    <xf numFmtId="49" fontId="1" fillId="0" borderId="2" xfId="1" applyNumberFormat="1" applyFont="1" applyBorder="1" applyAlignment="1">
      <alignment horizontal="right"/>
    </xf>
    <xf numFmtId="165" fontId="0" fillId="0" borderId="0" xfId="1" applyNumberFormat="1" applyFont="1" applyFill="1"/>
    <xf numFmtId="0" fontId="6" fillId="0" borderId="0" xfId="0" applyFont="1"/>
    <xf numFmtId="0" fontId="0" fillId="0" borderId="0" xfId="0" applyFont="1"/>
    <xf numFmtId="49" fontId="1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/>
    <xf numFmtId="165" fontId="1" fillId="0" borderId="1" xfId="1" applyNumberFormat="1" applyFont="1" applyBorder="1"/>
    <xf numFmtId="2" fontId="0" fillId="0" borderId="0" xfId="1" applyNumberFormat="1" applyFont="1"/>
    <xf numFmtId="165" fontId="1" fillId="0" borderId="0" xfId="1" applyNumberFormat="1" applyFont="1" applyAlignment="1">
      <alignment horizontal="center"/>
    </xf>
    <xf numFmtId="49" fontId="1" fillId="0" borderId="2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Stil 18" xfId="2" xr:uid="{B9A790DA-D311-4CB4-B5D8-FEE1FBAC4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workbookViewId="0">
      <selection activeCell="H68" sqref="H68"/>
    </sheetView>
  </sheetViews>
  <sheetFormatPr baseColWidth="10" defaultColWidth="11.5546875" defaultRowHeight="14.4"/>
  <cols>
    <col min="1" max="1" width="7.77734375" customWidth="1"/>
    <col min="2" max="2" width="26.77734375" customWidth="1"/>
    <col min="3" max="4" width="10.44140625" customWidth="1"/>
    <col min="5" max="6" width="10.44140625" style="5" customWidth="1"/>
  </cols>
  <sheetData>
    <row r="1" spans="1:7" s="18" customFormat="1" ht="15.6">
      <c r="A1" s="17" t="s">
        <v>67</v>
      </c>
      <c r="E1" s="5"/>
      <c r="F1" s="5"/>
    </row>
    <row r="2" spans="1:7" s="18" customFormat="1">
      <c r="A2" s="9" t="s">
        <v>0</v>
      </c>
      <c r="B2" s="9" t="s">
        <v>1</v>
      </c>
      <c r="C2" s="9">
        <v>2016</v>
      </c>
      <c r="D2" s="9">
        <v>2017</v>
      </c>
      <c r="E2" s="15">
        <v>2018</v>
      </c>
      <c r="F2" s="15" t="s">
        <v>78</v>
      </c>
      <c r="G2" s="15" t="s">
        <v>80</v>
      </c>
    </row>
    <row r="3" spans="1:7">
      <c r="B3" s="3"/>
      <c r="C3" s="4"/>
      <c r="D3" s="4"/>
      <c r="E3" s="14"/>
      <c r="F3" s="14"/>
    </row>
    <row r="4" spans="1:7">
      <c r="B4" s="19" t="s">
        <v>2</v>
      </c>
      <c r="C4" s="4"/>
      <c r="D4" s="4"/>
    </row>
    <row r="5" spans="1:7">
      <c r="A5" s="13" t="s">
        <v>71</v>
      </c>
      <c r="B5" s="3" t="s">
        <v>69</v>
      </c>
      <c r="C5" s="4"/>
      <c r="D5" s="4"/>
      <c r="E5" s="5">
        <v>10000</v>
      </c>
      <c r="F5" s="5">
        <v>10000</v>
      </c>
    </row>
    <row r="6" spans="1:7">
      <c r="A6" s="13" t="s">
        <v>72</v>
      </c>
      <c r="B6" s="3" t="s">
        <v>70</v>
      </c>
      <c r="C6" s="4"/>
      <c r="D6" s="4"/>
      <c r="E6" s="5">
        <v>10000</v>
      </c>
    </row>
    <row r="7" spans="1:7">
      <c r="A7">
        <v>3100</v>
      </c>
      <c r="B7" s="3" t="s">
        <v>3</v>
      </c>
      <c r="C7" s="5">
        <v>514426.14</v>
      </c>
      <c r="D7" s="5">
        <v>334604.05</v>
      </c>
      <c r="E7" s="5">
        <v>356478.13</v>
      </c>
      <c r="F7" s="5">
        <v>336819.01</v>
      </c>
    </row>
    <row r="8" spans="1:7">
      <c r="A8">
        <v>3115</v>
      </c>
      <c r="B8" s="3" t="s">
        <v>55</v>
      </c>
      <c r="C8" s="5">
        <v>1327630</v>
      </c>
      <c r="D8" s="5">
        <v>1442010</v>
      </c>
      <c r="E8" s="5">
        <v>1267246</v>
      </c>
      <c r="F8" s="5">
        <v>1306820</v>
      </c>
    </row>
    <row r="9" spans="1:7">
      <c r="A9">
        <v>3120</v>
      </c>
      <c r="B9" s="3" t="s">
        <v>56</v>
      </c>
      <c r="C9" s="5">
        <v>57750</v>
      </c>
      <c r="D9" s="5">
        <v>37650</v>
      </c>
      <c r="E9" s="5">
        <v>37000</v>
      </c>
      <c r="F9" s="5">
        <v>62458.78</v>
      </c>
    </row>
    <row r="10" spans="1:7">
      <c r="A10">
        <v>3140</v>
      </c>
      <c r="B10" s="3" t="s">
        <v>4</v>
      </c>
      <c r="C10" s="5">
        <v>46381.5</v>
      </c>
      <c r="D10" s="5">
        <v>3600</v>
      </c>
      <c r="E10" s="5">
        <v>5000</v>
      </c>
    </row>
    <row r="11" spans="1:7">
      <c r="A11">
        <v>3155</v>
      </c>
      <c r="B11" s="3" t="s">
        <v>68</v>
      </c>
      <c r="C11" s="5"/>
      <c r="D11" s="5"/>
      <c r="E11" s="5">
        <v>81157.09</v>
      </c>
    </row>
    <row r="12" spans="1:7">
      <c r="A12">
        <v>3300</v>
      </c>
      <c r="B12" s="3" t="s">
        <v>5</v>
      </c>
      <c r="C12" s="5">
        <v>52237.440000000002</v>
      </c>
      <c r="D12" s="5">
        <v>35280</v>
      </c>
    </row>
    <row r="13" spans="1:7">
      <c r="A13">
        <v>3400</v>
      </c>
      <c r="B13" s="3" t="s">
        <v>57</v>
      </c>
      <c r="C13" s="5">
        <v>10000</v>
      </c>
      <c r="D13" s="5">
        <v>10000</v>
      </c>
    </row>
    <row r="14" spans="1:7">
      <c r="A14">
        <v>3440</v>
      </c>
      <c r="B14" s="3" t="s">
        <v>6</v>
      </c>
      <c r="C14" s="5">
        <v>46000</v>
      </c>
      <c r="D14" s="5">
        <v>0</v>
      </c>
    </row>
    <row r="15" spans="1:7">
      <c r="A15">
        <v>3460</v>
      </c>
      <c r="B15" s="3" t="s">
        <v>73</v>
      </c>
      <c r="C15" s="5"/>
      <c r="D15" s="5"/>
      <c r="E15" s="5">
        <v>129920</v>
      </c>
      <c r="F15" s="5">
        <v>32000</v>
      </c>
    </row>
    <row r="16" spans="1:7">
      <c r="A16">
        <v>3923</v>
      </c>
      <c r="B16" s="3" t="s">
        <v>7</v>
      </c>
      <c r="C16" s="5">
        <v>27935.35</v>
      </c>
      <c r="D16" s="5">
        <v>53439.54</v>
      </c>
      <c r="E16" s="5">
        <v>46753.15</v>
      </c>
      <c r="F16" s="5">
        <v>91141.9</v>
      </c>
    </row>
    <row r="17" spans="1:7">
      <c r="A17">
        <v>3924</v>
      </c>
      <c r="B17" s="3" t="s">
        <v>8</v>
      </c>
      <c r="C17" s="5">
        <v>0</v>
      </c>
      <c r="D17" s="5">
        <v>7200</v>
      </c>
      <c r="E17" s="5">
        <v>3900</v>
      </c>
    </row>
    <row r="18" spans="1:7">
      <c r="A18">
        <v>3925</v>
      </c>
      <c r="B18" s="3" t="s">
        <v>9</v>
      </c>
      <c r="C18" s="5">
        <v>221100</v>
      </c>
      <c r="D18" s="5">
        <v>219050</v>
      </c>
      <c r="E18" s="5">
        <v>262119.95</v>
      </c>
      <c r="F18" s="5">
        <v>278559</v>
      </c>
    </row>
    <row r="19" spans="1:7">
      <c r="A19">
        <v>3940</v>
      </c>
      <c r="B19" s="3" t="s">
        <v>10</v>
      </c>
      <c r="C19" s="5">
        <v>8200</v>
      </c>
      <c r="D19" s="5">
        <v>108100</v>
      </c>
      <c r="E19" s="5">
        <v>110715</v>
      </c>
      <c r="F19" s="5">
        <v>103500</v>
      </c>
    </row>
    <row r="20" spans="1:7">
      <c r="A20">
        <v>3941</v>
      </c>
      <c r="B20" s="3" t="s">
        <v>11</v>
      </c>
      <c r="C20" s="5">
        <v>75810</v>
      </c>
      <c r="D20" s="5">
        <v>0</v>
      </c>
    </row>
    <row r="21" spans="1:7">
      <c r="A21">
        <v>3976</v>
      </c>
      <c r="B21" s="3" t="s">
        <v>12</v>
      </c>
      <c r="C21" s="5">
        <v>150000</v>
      </c>
      <c r="D21" s="5">
        <v>168000</v>
      </c>
      <c r="E21" s="5">
        <v>110000</v>
      </c>
      <c r="F21" s="5">
        <v>78000</v>
      </c>
    </row>
    <row r="22" spans="1:7">
      <c r="A22">
        <v>3999</v>
      </c>
      <c r="B22" s="3" t="s">
        <v>58</v>
      </c>
      <c r="C22" s="5">
        <v>16297</v>
      </c>
      <c r="D22" s="5">
        <v>0</v>
      </c>
    </row>
    <row r="23" spans="1:7">
      <c r="B23" s="3"/>
      <c r="C23" s="5"/>
      <c r="D23" s="5"/>
    </row>
    <row r="24" spans="1:7" s="2" customFormat="1">
      <c r="A24" s="20"/>
      <c r="B24" s="21" t="s">
        <v>13</v>
      </c>
      <c r="C24" s="22">
        <v>2553767.4300000002</v>
      </c>
      <c r="D24" s="22">
        <v>2418933.59</v>
      </c>
      <c r="E24" s="22">
        <f>SUM(E5:E22)</f>
        <v>2430289.3199999998</v>
      </c>
      <c r="F24" s="22">
        <f>SUM(F5:F22)</f>
        <v>2299298.69</v>
      </c>
      <c r="G24" s="22">
        <f>SUM(G5:G22)</f>
        <v>0</v>
      </c>
    </row>
    <row r="25" spans="1:7">
      <c r="B25" s="3"/>
      <c r="C25" s="5"/>
      <c r="D25" s="5"/>
    </row>
    <row r="26" spans="1:7">
      <c r="B26" s="3" t="s">
        <v>14</v>
      </c>
      <c r="C26" s="5"/>
      <c r="D26" s="5"/>
    </row>
    <row r="27" spans="1:7">
      <c r="A27">
        <v>4100</v>
      </c>
      <c r="B27" s="3" t="s">
        <v>15</v>
      </c>
      <c r="C27" s="5">
        <v>232949.92</v>
      </c>
      <c r="D27" s="5">
        <v>150995.20000000001</v>
      </c>
      <c r="E27" s="5">
        <v>116286.46</v>
      </c>
      <c r="F27" s="5">
        <v>151057.25</v>
      </c>
    </row>
    <row r="28" spans="1:7">
      <c r="A28">
        <v>4110</v>
      </c>
      <c r="B28" s="3" t="s">
        <v>16</v>
      </c>
      <c r="C28" s="5">
        <v>459094.92</v>
      </c>
      <c r="D28" s="5">
        <v>446770</v>
      </c>
      <c r="E28" s="5">
        <v>395784</v>
      </c>
      <c r="F28" s="5">
        <v>425462</v>
      </c>
    </row>
    <row r="29" spans="1:7">
      <c r="A29">
        <v>4140</v>
      </c>
      <c r="B29" s="3" t="s">
        <v>17</v>
      </c>
      <c r="C29" s="5">
        <v>75650</v>
      </c>
      <c r="D29" s="5">
        <v>0</v>
      </c>
      <c r="E29" s="5">
        <v>45050</v>
      </c>
    </row>
    <row r="30" spans="1:7">
      <c r="A30">
        <v>5000</v>
      </c>
      <c r="B30" s="3" t="s">
        <v>18</v>
      </c>
      <c r="C30" s="5">
        <v>20000</v>
      </c>
      <c r="D30" s="5">
        <v>5000</v>
      </c>
      <c r="E30" s="5">
        <v>24050</v>
      </c>
    </row>
    <row r="31" spans="1:7">
      <c r="A31">
        <v>5005</v>
      </c>
      <c r="B31" s="3" t="s">
        <v>19</v>
      </c>
      <c r="C31" s="5">
        <v>30000</v>
      </c>
      <c r="D31" s="5">
        <v>0</v>
      </c>
    </row>
    <row r="32" spans="1:7">
      <c r="A32">
        <v>5010</v>
      </c>
      <c r="B32" s="3" t="s">
        <v>20</v>
      </c>
      <c r="C32" s="5">
        <v>0</v>
      </c>
      <c r="D32" s="5">
        <v>31500</v>
      </c>
      <c r="E32" s="5">
        <v>6000</v>
      </c>
    </row>
    <row r="33" spans="1:6">
      <c r="A33">
        <v>5020</v>
      </c>
      <c r="B33" s="3" t="s">
        <v>21</v>
      </c>
      <c r="C33" s="5">
        <v>212160</v>
      </c>
      <c r="D33" s="5">
        <v>191352</v>
      </c>
    </row>
    <row r="34" spans="1:6">
      <c r="A34">
        <v>5090</v>
      </c>
      <c r="B34" s="3" t="s">
        <v>22</v>
      </c>
      <c r="C34" s="5">
        <v>0</v>
      </c>
      <c r="D34" s="5">
        <v>0</v>
      </c>
    </row>
    <row r="35" spans="1:6">
      <c r="A35">
        <v>5400</v>
      </c>
      <c r="B35" s="3" t="s">
        <v>23</v>
      </c>
      <c r="C35" s="5">
        <v>0</v>
      </c>
      <c r="D35" s="5">
        <v>0</v>
      </c>
    </row>
    <row r="36" spans="1:6">
      <c r="A36">
        <v>5410</v>
      </c>
      <c r="B36" s="3" t="s">
        <v>24</v>
      </c>
      <c r="C36" s="5">
        <v>0</v>
      </c>
      <c r="D36" s="5">
        <v>0</v>
      </c>
    </row>
    <row r="37" spans="1:6">
      <c r="A37">
        <v>6300</v>
      </c>
      <c r="B37" s="3" t="s">
        <v>25</v>
      </c>
      <c r="C37" s="5">
        <v>479573</v>
      </c>
      <c r="D37" s="5">
        <v>685220</v>
      </c>
      <c r="E37" s="16">
        <f>311426.61+109800</f>
        <v>421226.61</v>
      </c>
      <c r="F37" s="16">
        <v>502930</v>
      </c>
    </row>
    <row r="38" spans="1:6">
      <c r="A38">
        <v>6310</v>
      </c>
      <c r="B38" s="3" t="s">
        <v>59</v>
      </c>
      <c r="C38" s="5">
        <v>12700</v>
      </c>
      <c r="D38" s="5">
        <v>16425</v>
      </c>
      <c r="E38" s="5">
        <v>18150</v>
      </c>
      <c r="F38" s="5">
        <v>21750</v>
      </c>
    </row>
    <row r="39" spans="1:6">
      <c r="A39">
        <v>6320</v>
      </c>
      <c r="B39" s="3" t="s">
        <v>60</v>
      </c>
      <c r="C39" s="5">
        <v>6007</v>
      </c>
      <c r="D39" s="5">
        <v>6710</v>
      </c>
      <c r="E39" s="5">
        <v>5066</v>
      </c>
    </row>
    <row r="40" spans="1:6">
      <c r="A40">
        <v>6400</v>
      </c>
      <c r="B40" s="3" t="s">
        <v>26</v>
      </c>
      <c r="C40" s="5">
        <v>25013.759999999998</v>
      </c>
      <c r="D40" s="5">
        <v>16081.25</v>
      </c>
      <c r="E40" s="5">
        <v>1130</v>
      </c>
    </row>
    <row r="41" spans="1:6">
      <c r="A41">
        <v>6540</v>
      </c>
      <c r="B41" s="3" t="s">
        <v>27</v>
      </c>
      <c r="C41" s="5">
        <v>4808.5</v>
      </c>
      <c r="D41" s="5">
        <v>12552</v>
      </c>
      <c r="E41" s="5">
        <v>4555</v>
      </c>
      <c r="F41" s="5">
        <v>5518.9</v>
      </c>
    </row>
    <row r="42" spans="1:6">
      <c r="A42">
        <v>6555</v>
      </c>
      <c r="B42" s="3" t="s">
        <v>28</v>
      </c>
      <c r="C42" s="5">
        <v>0</v>
      </c>
      <c r="D42" s="5">
        <v>32465</v>
      </c>
      <c r="E42" s="5">
        <v>92481.4</v>
      </c>
      <c r="F42" s="5">
        <v>29830.25</v>
      </c>
    </row>
    <row r="43" spans="1:6">
      <c r="A43">
        <v>6570</v>
      </c>
      <c r="B43" s="3" t="s">
        <v>29</v>
      </c>
      <c r="C43" s="5">
        <v>0</v>
      </c>
      <c r="D43" s="5">
        <v>38021.75</v>
      </c>
      <c r="E43" s="5">
        <v>1170</v>
      </c>
      <c r="F43" s="5">
        <v>14891.1</v>
      </c>
    </row>
    <row r="44" spans="1:6">
      <c r="A44">
        <v>6590</v>
      </c>
      <c r="B44" s="3" t="s">
        <v>30</v>
      </c>
      <c r="C44" s="5">
        <v>10697.65</v>
      </c>
      <c r="D44" s="5">
        <v>27005.45</v>
      </c>
      <c r="E44" s="5">
        <v>827</v>
      </c>
      <c r="F44" s="5">
        <v>15664.9</v>
      </c>
    </row>
    <row r="45" spans="1:6">
      <c r="A45">
        <v>6600</v>
      </c>
      <c r="B45" s="3" t="s">
        <v>31</v>
      </c>
      <c r="C45" s="5">
        <v>994</v>
      </c>
      <c r="D45" s="5">
        <v>0</v>
      </c>
    </row>
    <row r="46" spans="1:6">
      <c r="A46">
        <v>6780</v>
      </c>
      <c r="B46" s="3" t="s">
        <v>61</v>
      </c>
      <c r="C46" s="5">
        <v>0</v>
      </c>
      <c r="D46" s="5">
        <v>1750</v>
      </c>
    </row>
    <row r="47" spans="1:6">
      <c r="A47">
        <v>6785</v>
      </c>
      <c r="B47" s="3" t="s">
        <v>32</v>
      </c>
      <c r="C47" s="5">
        <v>60105</v>
      </c>
      <c r="D47" s="5">
        <v>100830</v>
      </c>
      <c r="E47" s="5">
        <v>148600</v>
      </c>
      <c r="F47" s="5">
        <v>129804</v>
      </c>
    </row>
    <row r="48" spans="1:6">
      <c r="A48">
        <v>6790</v>
      </c>
      <c r="B48" s="3" t="s">
        <v>33</v>
      </c>
      <c r="C48" s="5">
        <v>153051.4</v>
      </c>
      <c r="D48" s="5">
        <v>137294</v>
      </c>
      <c r="E48" s="5">
        <v>149875.5</v>
      </c>
      <c r="F48" s="5">
        <v>174426.92</v>
      </c>
    </row>
    <row r="49" spans="1:7">
      <c r="A49">
        <v>6795</v>
      </c>
      <c r="B49" s="3" t="s">
        <v>62</v>
      </c>
      <c r="C49" s="5">
        <v>0</v>
      </c>
      <c r="D49" s="5">
        <v>3000</v>
      </c>
    </row>
    <row r="50" spans="1:7">
      <c r="A50">
        <v>6796</v>
      </c>
      <c r="B50" s="3" t="s">
        <v>63</v>
      </c>
      <c r="C50" s="5">
        <v>28720</v>
      </c>
      <c r="D50" s="5">
        <v>33100</v>
      </c>
      <c r="E50" s="5">
        <v>36137.5</v>
      </c>
      <c r="F50" s="5">
        <v>35950</v>
      </c>
    </row>
    <row r="51" spans="1:7">
      <c r="A51">
        <v>6800</v>
      </c>
      <c r="B51" s="3" t="s">
        <v>34</v>
      </c>
      <c r="C51" s="5">
        <v>946</v>
      </c>
      <c r="D51" s="5">
        <v>600</v>
      </c>
      <c r="F51" s="5">
        <v>98</v>
      </c>
    </row>
    <row r="52" spans="1:7">
      <c r="A52">
        <v>6810</v>
      </c>
      <c r="B52" s="3" t="s">
        <v>35</v>
      </c>
      <c r="C52" s="5">
        <v>32724</v>
      </c>
      <c r="D52" s="5">
        <v>8093</v>
      </c>
      <c r="F52" s="5">
        <v>571</v>
      </c>
    </row>
    <row r="53" spans="1:7">
      <c r="A53">
        <v>6840</v>
      </c>
      <c r="B53" s="3" t="s">
        <v>36</v>
      </c>
      <c r="C53" s="5">
        <v>0</v>
      </c>
      <c r="D53" s="5">
        <v>1500</v>
      </c>
    </row>
    <row r="54" spans="1:7">
      <c r="A54">
        <v>6860</v>
      </c>
      <c r="B54" s="3" t="s">
        <v>37</v>
      </c>
      <c r="C54" s="5">
        <v>22212</v>
      </c>
      <c r="D54" s="5">
        <v>27753.8</v>
      </c>
      <c r="E54" s="5">
        <v>20432.650000000001</v>
      </c>
      <c r="F54" s="5">
        <v>6501</v>
      </c>
    </row>
    <row r="55" spans="1:7">
      <c r="A55">
        <v>6940</v>
      </c>
      <c r="B55" s="3" t="s">
        <v>38</v>
      </c>
      <c r="C55" s="5">
        <v>1050</v>
      </c>
      <c r="D55" s="5">
        <v>0</v>
      </c>
    </row>
    <row r="56" spans="1:7">
      <c r="A56">
        <v>7110</v>
      </c>
      <c r="B56" s="3" t="s">
        <v>39</v>
      </c>
      <c r="C56" s="5">
        <v>3500</v>
      </c>
      <c r="D56" s="5">
        <v>12620</v>
      </c>
    </row>
    <row r="57" spans="1:7">
      <c r="A57">
        <v>7140</v>
      </c>
      <c r="B57" s="3" t="s">
        <v>40</v>
      </c>
      <c r="C57" s="5">
        <v>10400</v>
      </c>
      <c r="D57" s="5">
        <v>11324</v>
      </c>
      <c r="E57" s="5">
        <v>10648</v>
      </c>
      <c r="F57" s="5">
        <v>1725</v>
      </c>
    </row>
    <row r="58" spans="1:7">
      <c r="A58">
        <v>7170</v>
      </c>
      <c r="B58" s="3" t="s">
        <v>41</v>
      </c>
      <c r="C58" s="5">
        <v>87666</v>
      </c>
      <c r="D58" s="5">
        <v>108452</v>
      </c>
      <c r="E58" s="5">
        <v>124010</v>
      </c>
      <c r="F58" s="5">
        <v>83169</v>
      </c>
    </row>
    <row r="59" spans="1:7">
      <c r="A59">
        <v>7210</v>
      </c>
      <c r="B59" s="3" t="s">
        <v>42</v>
      </c>
      <c r="C59" s="5">
        <v>2500</v>
      </c>
      <c r="D59" s="5">
        <v>8400</v>
      </c>
      <c r="E59" s="5">
        <v>1175</v>
      </c>
      <c r="F59" s="5">
        <v>2700</v>
      </c>
    </row>
    <row r="60" spans="1:7">
      <c r="A60">
        <v>7320</v>
      </c>
      <c r="B60" s="3" t="s">
        <v>43</v>
      </c>
      <c r="C60" s="5">
        <v>14869.44</v>
      </c>
      <c r="D60" s="5">
        <v>18286.55</v>
      </c>
      <c r="E60" s="5">
        <v>48080</v>
      </c>
      <c r="F60" s="5">
        <v>14773</v>
      </c>
    </row>
    <row r="61" spans="1:7">
      <c r="A61">
        <v>7410</v>
      </c>
      <c r="B61" s="3" t="s">
        <v>44</v>
      </c>
      <c r="C61" s="5">
        <v>3500</v>
      </c>
      <c r="D61" s="5">
        <v>0</v>
      </c>
      <c r="E61" s="5">
        <v>5500</v>
      </c>
    </row>
    <row r="62" spans="1:7">
      <c r="A62">
        <v>7420</v>
      </c>
      <c r="B62" s="3" t="s">
        <v>45</v>
      </c>
      <c r="C62" s="5">
        <v>14215</v>
      </c>
      <c r="D62" s="5">
        <v>3645</v>
      </c>
      <c r="E62" s="5">
        <v>4320</v>
      </c>
      <c r="F62" s="5">
        <v>2495</v>
      </c>
    </row>
    <row r="63" spans="1:7">
      <c r="A63">
        <v>7430</v>
      </c>
      <c r="B63" s="3" t="s">
        <v>46</v>
      </c>
      <c r="C63" s="5">
        <v>107910.97</v>
      </c>
      <c r="D63" s="5">
        <v>108777.82</v>
      </c>
      <c r="E63" s="5">
        <v>38208.949999999997</v>
      </c>
      <c r="F63" s="5">
        <v>41774</v>
      </c>
    </row>
    <row r="64" spans="1:7">
      <c r="A64">
        <v>7440</v>
      </c>
      <c r="B64" s="3" t="s">
        <v>47</v>
      </c>
      <c r="C64" s="5">
        <v>175105</v>
      </c>
      <c r="D64" s="5">
        <v>179404</v>
      </c>
      <c r="E64" s="16">
        <f>317503-109800</f>
        <v>207703</v>
      </c>
      <c r="F64" s="16">
        <v>229549</v>
      </c>
      <c r="G64" s="5"/>
    </row>
    <row r="65" spans="1:7">
      <c r="A65">
        <v>7610</v>
      </c>
      <c r="B65" s="3" t="s">
        <v>48</v>
      </c>
      <c r="C65" s="5">
        <v>20250</v>
      </c>
      <c r="D65" s="5">
        <v>37690</v>
      </c>
      <c r="E65" s="16">
        <v>13728</v>
      </c>
      <c r="F65" s="16">
        <v>5200</v>
      </c>
    </row>
    <row r="66" spans="1:7">
      <c r="A66">
        <v>7700</v>
      </c>
      <c r="B66" s="3" t="s">
        <v>64</v>
      </c>
      <c r="C66" s="5">
        <v>91500</v>
      </c>
      <c r="D66" s="5">
        <v>8000</v>
      </c>
      <c r="E66" s="16">
        <v>30685</v>
      </c>
      <c r="F66" s="16">
        <v>19725</v>
      </c>
    </row>
    <row r="67" spans="1:7">
      <c r="A67">
        <v>7710</v>
      </c>
      <c r="B67" s="3" t="s">
        <v>65</v>
      </c>
      <c r="C67" s="5">
        <v>63000</v>
      </c>
      <c r="D67" s="5">
        <v>132000</v>
      </c>
      <c r="E67" s="16">
        <v>212173.5</v>
      </c>
      <c r="F67" s="16">
        <v>57574</v>
      </c>
    </row>
    <row r="68" spans="1:7">
      <c r="A68">
        <v>7720</v>
      </c>
      <c r="B68" s="3" t="s">
        <v>66</v>
      </c>
      <c r="C68" s="5">
        <v>8000</v>
      </c>
      <c r="D68" s="5">
        <v>28175</v>
      </c>
      <c r="F68" s="5">
        <v>122892.5</v>
      </c>
    </row>
    <row r="69" spans="1:7">
      <c r="A69">
        <v>7770</v>
      </c>
      <c r="B69" s="3" t="s">
        <v>49</v>
      </c>
      <c r="C69" s="5">
        <v>875.35</v>
      </c>
      <c r="D69" s="5">
        <v>954.75</v>
      </c>
      <c r="E69" s="5">
        <v>345.4</v>
      </c>
      <c r="F69" s="5">
        <v>983.55</v>
      </c>
    </row>
    <row r="70" spans="1:7">
      <c r="A70">
        <v>7790</v>
      </c>
      <c r="B70" s="3" t="s">
        <v>50</v>
      </c>
      <c r="C70" s="5">
        <v>12350</v>
      </c>
      <c r="D70" s="5">
        <v>16855.63</v>
      </c>
    </row>
    <row r="71" spans="1:7">
      <c r="B71" s="3"/>
      <c r="C71" s="5"/>
      <c r="D71" s="5"/>
    </row>
    <row r="72" spans="1:7" s="2" customFormat="1">
      <c r="A72" s="20"/>
      <c r="B72" s="21" t="s">
        <v>51</v>
      </c>
      <c r="C72" s="22">
        <v>2484098.91</v>
      </c>
      <c r="D72" s="22">
        <v>2648603.2000000002</v>
      </c>
      <c r="E72" s="22">
        <f>SUM(E27:E70)</f>
        <v>2183398.9699999997</v>
      </c>
      <c r="F72" s="22">
        <f>SUM(F27:F70)</f>
        <v>2097015.3699999999</v>
      </c>
      <c r="G72" s="22">
        <f>SUM(G27:G70)</f>
        <v>0</v>
      </c>
    </row>
    <row r="73" spans="1:7">
      <c r="B73" s="3"/>
      <c r="C73" s="5"/>
      <c r="D73" s="5"/>
    </row>
    <row r="74" spans="1:7" s="2" customFormat="1">
      <c r="A74" s="20"/>
      <c r="B74" s="21" t="s">
        <v>52</v>
      </c>
      <c r="C74" s="22">
        <v>69668.52</v>
      </c>
      <c r="D74" s="22">
        <v>-229669.61</v>
      </c>
      <c r="E74" s="22">
        <f>E24-E72</f>
        <v>246890.35000000009</v>
      </c>
      <c r="F74" s="22">
        <f>F24-F72</f>
        <v>202283.32000000007</v>
      </c>
      <c r="G74" s="22">
        <f>G24-G72</f>
        <v>0</v>
      </c>
    </row>
    <row r="75" spans="1:7">
      <c r="B75" s="3"/>
      <c r="C75" s="5"/>
      <c r="D75" s="5"/>
    </row>
    <row r="76" spans="1:7">
      <c r="A76">
        <v>8170</v>
      </c>
      <c r="B76" s="3" t="s">
        <v>53</v>
      </c>
      <c r="C76" s="5">
        <v>603.86</v>
      </c>
      <c r="D76" s="5">
        <v>76.97</v>
      </c>
      <c r="E76" s="5">
        <v>2172.2399999999998</v>
      </c>
    </row>
    <row r="77" spans="1:7">
      <c r="B77" s="3"/>
      <c r="C77" s="5"/>
      <c r="D77" s="5"/>
    </row>
    <row r="78" spans="1:7" s="2" customFormat="1">
      <c r="A78" s="20"/>
      <c r="B78" s="21" t="s">
        <v>54</v>
      </c>
      <c r="C78" s="22">
        <v>69064.66</v>
      </c>
      <c r="D78" s="22">
        <v>-229746.58</v>
      </c>
      <c r="E78" s="22">
        <f>E74-E76</f>
        <v>244718.1100000001</v>
      </c>
      <c r="F78" s="22">
        <f>F74-F76</f>
        <v>202283.32000000007</v>
      </c>
      <c r="G78" s="22">
        <f>G74-G76</f>
        <v>0</v>
      </c>
    </row>
    <row r="80" spans="1:7" s="10" customFormat="1">
      <c r="E80" s="16"/>
      <c r="F80" s="16"/>
    </row>
  </sheetData>
  <phoneticPr fontId="4" type="noConversion"/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tabSelected="1" zoomScale="160" zoomScaleNormal="160" workbookViewId="0">
      <pane ySplit="2" topLeftCell="A3" activePane="bottomLeft" state="frozen"/>
      <selection pane="bottomLeft" activeCell="F4" sqref="F4"/>
    </sheetView>
  </sheetViews>
  <sheetFormatPr baseColWidth="10" defaultColWidth="11.5546875" defaultRowHeight="14.4"/>
  <cols>
    <col min="1" max="1" width="7.77734375" customWidth="1"/>
    <col min="2" max="2" width="35.109375" customWidth="1"/>
    <col min="3" max="4" width="10.44140625" style="5" customWidth="1"/>
    <col min="5" max="5" width="10.44140625" hidden="1" customWidth="1"/>
    <col min="6" max="8" width="10.44140625" customWidth="1"/>
    <col min="9" max="9" width="11.44140625" bestFit="1" customWidth="1"/>
  </cols>
  <sheetData>
    <row r="1" spans="1:8" ht="15.6">
      <c r="A1" s="1" t="s">
        <v>75</v>
      </c>
      <c r="C1" s="24" t="s">
        <v>74</v>
      </c>
      <c r="D1" s="24" t="s">
        <v>77</v>
      </c>
      <c r="E1" s="11" t="s">
        <v>76</v>
      </c>
      <c r="F1" s="32" t="s">
        <v>74</v>
      </c>
      <c r="G1" s="29" t="s">
        <v>76</v>
      </c>
      <c r="H1" s="27" t="s">
        <v>76</v>
      </c>
    </row>
    <row r="2" spans="1:8">
      <c r="A2" s="9" t="s">
        <v>0</v>
      </c>
      <c r="B2" s="9" t="s">
        <v>1</v>
      </c>
      <c r="C2" s="25">
        <v>2018</v>
      </c>
      <c r="D2" s="25" t="s">
        <v>78</v>
      </c>
      <c r="E2" s="12">
        <v>2019</v>
      </c>
      <c r="F2" s="33">
        <v>2020</v>
      </c>
      <c r="G2" s="30">
        <v>2020</v>
      </c>
      <c r="H2" s="28">
        <v>2021</v>
      </c>
    </row>
    <row r="3" spans="1:8">
      <c r="B3" s="3"/>
      <c r="C3" s="14"/>
      <c r="D3" s="14"/>
      <c r="G3" s="31"/>
      <c r="H3" s="26" t="s">
        <v>79</v>
      </c>
    </row>
    <row r="4" spans="1:8">
      <c r="B4" s="3" t="s">
        <v>2</v>
      </c>
    </row>
    <row r="5" spans="1:8">
      <c r="A5" s="13" t="s">
        <v>71</v>
      </c>
      <c r="B5" s="3" t="s">
        <v>69</v>
      </c>
      <c r="C5" s="5">
        <v>10000</v>
      </c>
      <c r="D5" s="5">
        <v>10000</v>
      </c>
    </row>
    <row r="6" spans="1:8">
      <c r="A6" s="13" t="s">
        <v>72</v>
      </c>
      <c r="B6" s="3" t="s">
        <v>70</v>
      </c>
      <c r="C6" s="5">
        <v>10000</v>
      </c>
    </row>
    <row r="7" spans="1:8">
      <c r="A7">
        <v>3100</v>
      </c>
      <c r="B7" s="3" t="s">
        <v>3</v>
      </c>
      <c r="C7" s="5">
        <v>356478.13</v>
      </c>
      <c r="D7" s="5">
        <v>336819.01</v>
      </c>
      <c r="E7" s="5">
        <v>300000</v>
      </c>
      <c r="F7" s="5">
        <v>51031</v>
      </c>
      <c r="G7" s="5">
        <v>300000</v>
      </c>
      <c r="H7" s="5">
        <v>330000</v>
      </c>
    </row>
    <row r="8" spans="1:8">
      <c r="A8">
        <v>3115</v>
      </c>
      <c r="B8" s="3" t="s">
        <v>55</v>
      </c>
      <c r="C8" s="5">
        <v>1267246</v>
      </c>
      <c r="D8" s="5">
        <v>1306820</v>
      </c>
      <c r="E8" s="5">
        <v>1450000</v>
      </c>
      <c r="F8" s="5">
        <v>0</v>
      </c>
      <c r="G8" s="5">
        <v>1450000</v>
      </c>
      <c r="H8" s="5">
        <v>1550000</v>
      </c>
    </row>
    <row r="9" spans="1:8">
      <c r="A9">
        <v>3120</v>
      </c>
      <c r="B9" s="3" t="s">
        <v>56</v>
      </c>
      <c r="C9" s="5">
        <v>37000</v>
      </c>
      <c r="D9" s="5">
        <v>62458.78</v>
      </c>
      <c r="E9" s="5">
        <v>50000</v>
      </c>
      <c r="F9" s="5"/>
      <c r="G9" s="5">
        <v>50000</v>
      </c>
      <c r="H9" s="5">
        <v>50000</v>
      </c>
    </row>
    <row r="10" spans="1:8">
      <c r="A10">
        <v>3140</v>
      </c>
      <c r="B10" s="3" t="s">
        <v>4</v>
      </c>
      <c r="C10" s="5">
        <v>5000</v>
      </c>
      <c r="E10" s="5"/>
      <c r="F10" s="5">
        <v>28600</v>
      </c>
      <c r="G10" s="5"/>
      <c r="H10" s="5"/>
    </row>
    <row r="11" spans="1:8">
      <c r="A11">
        <v>3155</v>
      </c>
      <c r="B11" s="3" t="s">
        <v>68</v>
      </c>
      <c r="C11" s="5">
        <v>81157.09</v>
      </c>
      <c r="E11" s="5">
        <v>80000</v>
      </c>
      <c r="F11" s="5"/>
      <c r="G11" s="5"/>
      <c r="H11" s="5">
        <v>80000</v>
      </c>
    </row>
    <row r="12" spans="1:8">
      <c r="A12">
        <v>3400</v>
      </c>
      <c r="B12" s="3" t="s">
        <v>57</v>
      </c>
      <c r="E12" s="5">
        <v>10000</v>
      </c>
      <c r="F12" s="5">
        <v>524000</v>
      </c>
      <c r="G12" s="5">
        <v>10000</v>
      </c>
      <c r="H12" s="5">
        <v>10000</v>
      </c>
    </row>
    <row r="13" spans="1:8">
      <c r="A13">
        <v>3460</v>
      </c>
      <c r="B13" s="3" t="s">
        <v>73</v>
      </c>
      <c r="C13" s="5">
        <v>129920</v>
      </c>
      <c r="D13" s="5">
        <v>32000</v>
      </c>
      <c r="E13" s="5">
        <v>100000</v>
      </c>
      <c r="F13" s="5">
        <v>22000</v>
      </c>
      <c r="G13" s="5">
        <v>50000</v>
      </c>
      <c r="H13" s="5">
        <v>50000</v>
      </c>
    </row>
    <row r="14" spans="1:8">
      <c r="A14">
        <v>3923</v>
      </c>
      <c r="B14" s="3" t="s">
        <v>7</v>
      </c>
      <c r="C14" s="5">
        <v>46753.15</v>
      </c>
      <c r="D14" s="5">
        <v>91141.9</v>
      </c>
      <c r="E14" s="5">
        <v>60000</v>
      </c>
      <c r="F14" s="5">
        <v>66046</v>
      </c>
      <c r="G14" s="5">
        <v>90000</v>
      </c>
      <c r="H14" s="5">
        <v>90000</v>
      </c>
    </row>
    <row r="15" spans="1:8">
      <c r="A15">
        <v>3924</v>
      </c>
      <c r="B15" s="3" t="s">
        <v>8</v>
      </c>
      <c r="C15" s="5">
        <v>3900</v>
      </c>
      <c r="E15" s="5"/>
      <c r="F15" s="5">
        <v>6360</v>
      </c>
      <c r="G15" s="5"/>
      <c r="H15" s="5"/>
    </row>
    <row r="16" spans="1:8">
      <c r="A16">
        <v>3925</v>
      </c>
      <c r="B16" s="3" t="s">
        <v>9</v>
      </c>
      <c r="C16" s="5">
        <v>262119.95</v>
      </c>
      <c r="D16" s="5">
        <v>278559</v>
      </c>
      <c r="E16" s="5">
        <v>260000</v>
      </c>
      <c r="F16" s="5"/>
      <c r="G16" s="5">
        <v>260000</v>
      </c>
      <c r="H16" s="5">
        <v>260000</v>
      </c>
    </row>
    <row r="17" spans="1:9">
      <c r="A17">
        <v>3940</v>
      </c>
      <c r="B17" s="3" t="s">
        <v>10</v>
      </c>
      <c r="C17" s="5">
        <v>110715</v>
      </c>
      <c r="D17" s="5">
        <v>103500</v>
      </c>
      <c r="E17" s="5">
        <v>109000</v>
      </c>
      <c r="F17" s="5"/>
      <c r="G17" s="5">
        <v>109000</v>
      </c>
      <c r="H17" s="5">
        <v>110000</v>
      </c>
    </row>
    <row r="18" spans="1:9">
      <c r="A18">
        <v>3960</v>
      </c>
      <c r="B18" s="3" t="s">
        <v>81</v>
      </c>
      <c r="E18" s="5"/>
      <c r="F18" s="5">
        <v>36843</v>
      </c>
      <c r="G18" s="5"/>
      <c r="H18" s="5"/>
    </row>
    <row r="19" spans="1:9">
      <c r="A19">
        <v>3976</v>
      </c>
      <c r="B19" s="3" t="s">
        <v>12</v>
      </c>
      <c r="C19" s="5">
        <v>110000</v>
      </c>
      <c r="D19" s="5">
        <v>78000</v>
      </c>
      <c r="E19" s="5">
        <v>110000</v>
      </c>
      <c r="F19" s="5">
        <v>110000</v>
      </c>
      <c r="G19" s="5">
        <v>80000</v>
      </c>
      <c r="H19" s="5">
        <v>0</v>
      </c>
    </row>
    <row r="20" spans="1:9">
      <c r="A20" s="6"/>
      <c r="B20" s="7" t="s">
        <v>13</v>
      </c>
      <c r="C20" s="8">
        <f>SUM(C5:C19)</f>
        <v>2430289.3199999998</v>
      </c>
      <c r="D20" s="8">
        <f>SUM(D5:D19)</f>
        <v>2299298.69</v>
      </c>
      <c r="E20" s="8">
        <f t="shared" ref="E20:F20" si="0">SUM(E5:E19)</f>
        <v>2529000</v>
      </c>
      <c r="F20" s="8">
        <f t="shared" si="0"/>
        <v>844880</v>
      </c>
      <c r="G20" s="8">
        <f>SUM(G7:G19)</f>
        <v>2399000</v>
      </c>
      <c r="H20" s="8">
        <f>SUM(H7:H19)</f>
        <v>2530000</v>
      </c>
      <c r="I20" s="5"/>
    </row>
    <row r="21" spans="1:9">
      <c r="B21" s="3"/>
      <c r="E21" s="5"/>
      <c r="F21" s="5"/>
      <c r="G21" s="5"/>
      <c r="H21" s="5"/>
    </row>
    <row r="22" spans="1:9">
      <c r="A22">
        <v>4100</v>
      </c>
      <c r="B22" s="3" t="s">
        <v>15</v>
      </c>
      <c r="C22" s="5">
        <v>116286.46</v>
      </c>
      <c r="D22" s="5">
        <v>151057.25</v>
      </c>
      <c r="E22" s="5">
        <v>110000</v>
      </c>
      <c r="F22" s="5">
        <v>27506</v>
      </c>
      <c r="G22" s="5">
        <v>140000</v>
      </c>
      <c r="H22" s="5">
        <v>150000</v>
      </c>
    </row>
    <row r="23" spans="1:9">
      <c r="A23">
        <v>4110</v>
      </c>
      <c r="B23" s="3" t="s">
        <v>16</v>
      </c>
      <c r="C23" s="5">
        <v>395784</v>
      </c>
      <c r="D23" s="5">
        <v>425462</v>
      </c>
      <c r="E23" s="5">
        <v>425000</v>
      </c>
      <c r="F23" s="5"/>
      <c r="G23" s="5">
        <v>425000</v>
      </c>
      <c r="H23" s="5">
        <v>425000</v>
      </c>
    </row>
    <row r="24" spans="1:9">
      <c r="A24">
        <v>4140</v>
      </c>
      <c r="B24" s="3" t="s">
        <v>17</v>
      </c>
      <c r="C24" s="5">
        <v>45050</v>
      </c>
      <c r="E24" s="5">
        <v>45000</v>
      </c>
      <c r="F24" s="5"/>
      <c r="G24" s="5"/>
      <c r="H24" s="5"/>
    </row>
    <row r="25" spans="1:9">
      <c r="A25">
        <v>5000</v>
      </c>
      <c r="B25" s="3" t="s">
        <v>18</v>
      </c>
      <c r="C25" s="5">
        <v>24050</v>
      </c>
      <c r="E25" s="5"/>
      <c r="F25" s="5">
        <v>45469</v>
      </c>
      <c r="G25" s="5"/>
      <c r="H25" s="5">
        <v>75000</v>
      </c>
    </row>
    <row r="26" spans="1:9">
      <c r="A26">
        <v>5010</v>
      </c>
      <c r="B26" s="3" t="s">
        <v>20</v>
      </c>
      <c r="C26" s="5">
        <v>6000</v>
      </c>
      <c r="E26" s="5"/>
      <c r="F26" s="5"/>
      <c r="G26" s="5"/>
      <c r="H26" s="5"/>
    </row>
    <row r="27" spans="1:9">
      <c r="A27">
        <v>6300</v>
      </c>
      <c r="B27" s="3" t="s">
        <v>25</v>
      </c>
      <c r="C27" s="16">
        <f>311426.61+109800</f>
        <v>421226.61</v>
      </c>
      <c r="D27" s="16">
        <v>502930</v>
      </c>
      <c r="E27" s="5">
        <v>420000</v>
      </c>
      <c r="F27" s="5">
        <v>243235</v>
      </c>
      <c r="G27" s="5">
        <v>500000</v>
      </c>
      <c r="H27" s="5">
        <v>500000</v>
      </c>
    </row>
    <row r="28" spans="1:9">
      <c r="A28">
        <v>6310</v>
      </c>
      <c r="B28" s="3" t="s">
        <v>59</v>
      </c>
      <c r="C28" s="5">
        <v>18150</v>
      </c>
      <c r="D28" s="5">
        <v>21750</v>
      </c>
      <c r="E28" s="5">
        <v>18000</v>
      </c>
      <c r="F28" s="5">
        <v>3337</v>
      </c>
      <c r="G28" s="5">
        <v>20000</v>
      </c>
      <c r="H28" s="5">
        <v>20000</v>
      </c>
    </row>
    <row r="29" spans="1:9">
      <c r="A29">
        <v>6320</v>
      </c>
      <c r="B29" s="3" t="s">
        <v>60</v>
      </c>
      <c r="C29" s="5">
        <v>5066</v>
      </c>
      <c r="E29" s="5">
        <v>6000</v>
      </c>
      <c r="F29" s="5"/>
      <c r="G29" s="5">
        <v>6000</v>
      </c>
      <c r="H29" s="5"/>
    </row>
    <row r="30" spans="1:9">
      <c r="A30">
        <v>6400</v>
      </c>
      <c r="B30" s="3" t="s">
        <v>26</v>
      </c>
      <c r="C30" s="5">
        <v>1130</v>
      </c>
      <c r="E30" s="5"/>
      <c r="F30" s="5">
        <v>1478</v>
      </c>
      <c r="G30" s="5"/>
      <c r="H30" s="5"/>
    </row>
    <row r="31" spans="1:9">
      <c r="A31">
        <v>6540</v>
      </c>
      <c r="B31" s="3" t="s">
        <v>27</v>
      </c>
      <c r="C31" s="5">
        <v>4555</v>
      </c>
      <c r="D31" s="5">
        <v>5518.9</v>
      </c>
      <c r="E31" s="5">
        <v>5000</v>
      </c>
      <c r="F31" s="5">
        <v>4089</v>
      </c>
      <c r="G31" s="5">
        <v>5000</v>
      </c>
      <c r="H31" s="5">
        <v>5000</v>
      </c>
    </row>
    <row r="32" spans="1:9">
      <c r="A32">
        <v>6555</v>
      </c>
      <c r="B32" s="3" t="s">
        <v>28</v>
      </c>
      <c r="C32" s="5">
        <v>92481.4</v>
      </c>
      <c r="D32" s="5">
        <v>29830.25</v>
      </c>
      <c r="E32" s="5">
        <v>50000</v>
      </c>
      <c r="F32" s="5"/>
      <c r="G32" s="5">
        <v>50000</v>
      </c>
      <c r="H32" s="5">
        <v>30000</v>
      </c>
    </row>
    <row r="33" spans="1:8">
      <c r="A33">
        <v>6570</v>
      </c>
      <c r="B33" s="3" t="s">
        <v>29</v>
      </c>
      <c r="C33" s="5">
        <v>1170</v>
      </c>
      <c r="D33" s="5">
        <v>14891.1</v>
      </c>
      <c r="E33" s="5"/>
      <c r="F33" s="5">
        <v>29621</v>
      </c>
      <c r="G33" s="5"/>
      <c r="H33" s="5">
        <v>10000</v>
      </c>
    </row>
    <row r="34" spans="1:8">
      <c r="A34">
        <v>6590</v>
      </c>
      <c r="B34" s="3" t="s">
        <v>30</v>
      </c>
      <c r="C34" s="5">
        <v>827</v>
      </c>
      <c r="D34" s="5">
        <v>15664.9</v>
      </c>
      <c r="E34" s="5"/>
      <c r="F34" s="5">
        <v>1058</v>
      </c>
      <c r="G34" s="5"/>
      <c r="H34" s="5">
        <v>10000</v>
      </c>
    </row>
    <row r="35" spans="1:8">
      <c r="A35">
        <v>6785</v>
      </c>
      <c r="B35" s="3" t="s">
        <v>32</v>
      </c>
      <c r="C35" s="5">
        <v>148600</v>
      </c>
      <c r="D35" s="5">
        <v>129804</v>
      </c>
      <c r="E35" s="5">
        <v>180000</v>
      </c>
      <c r="F35" s="5">
        <f>49500+8750</f>
        <v>58250</v>
      </c>
      <c r="G35" s="5">
        <v>150000</v>
      </c>
      <c r="H35" s="5">
        <v>200000</v>
      </c>
    </row>
    <row r="36" spans="1:8">
      <c r="A36">
        <v>6790</v>
      </c>
      <c r="B36" s="3" t="s">
        <v>33</v>
      </c>
      <c r="C36" s="5">
        <v>149875.5</v>
      </c>
      <c r="D36" s="5">
        <v>174426.92</v>
      </c>
      <c r="E36" s="5">
        <v>160000</v>
      </c>
      <c r="F36" s="5">
        <v>28703</v>
      </c>
      <c r="G36" s="5">
        <v>175000</v>
      </c>
      <c r="H36" s="5">
        <v>175000</v>
      </c>
    </row>
    <row r="37" spans="1:8">
      <c r="A37">
        <v>6796</v>
      </c>
      <c r="B37" s="3" t="s">
        <v>63</v>
      </c>
      <c r="C37" s="5">
        <v>36137.5</v>
      </c>
      <c r="D37" s="5">
        <v>35950</v>
      </c>
      <c r="E37" s="5">
        <v>35000</v>
      </c>
      <c r="F37" s="5"/>
      <c r="G37" s="5">
        <v>35000</v>
      </c>
      <c r="H37" s="5">
        <v>50000</v>
      </c>
    </row>
    <row r="38" spans="1:8">
      <c r="A38">
        <v>6800</v>
      </c>
      <c r="B38" s="3" t="s">
        <v>34</v>
      </c>
      <c r="D38" s="5">
        <v>98</v>
      </c>
      <c r="E38" s="5"/>
      <c r="F38" s="5">
        <v>486</v>
      </c>
      <c r="G38" s="5"/>
      <c r="H38" s="5"/>
    </row>
    <row r="39" spans="1:8">
      <c r="A39">
        <v>6810</v>
      </c>
      <c r="B39" s="3" t="s">
        <v>35</v>
      </c>
      <c r="D39" s="5">
        <v>571</v>
      </c>
      <c r="E39" s="5"/>
      <c r="F39" s="5"/>
      <c r="G39" s="5"/>
      <c r="H39" s="5"/>
    </row>
    <row r="40" spans="1:8">
      <c r="A40">
        <v>6860</v>
      </c>
      <c r="B40" s="3" t="s">
        <v>37</v>
      </c>
      <c r="C40" s="5">
        <v>20432.650000000001</v>
      </c>
      <c r="D40" s="5">
        <v>6501</v>
      </c>
      <c r="E40" s="5">
        <v>20000</v>
      </c>
      <c r="F40" s="5">
        <v>18868</v>
      </c>
      <c r="G40" s="5">
        <v>20000</v>
      </c>
      <c r="H40" s="5">
        <v>20000</v>
      </c>
    </row>
    <row r="41" spans="1:8">
      <c r="A41">
        <v>7140</v>
      </c>
      <c r="B41" s="3" t="s">
        <v>40</v>
      </c>
      <c r="C41" s="5">
        <v>10648</v>
      </c>
      <c r="D41" s="5">
        <v>1725</v>
      </c>
      <c r="E41" s="5"/>
      <c r="F41" s="5">
        <v>3570</v>
      </c>
      <c r="G41" s="5"/>
      <c r="H41" s="5"/>
    </row>
    <row r="42" spans="1:8">
      <c r="A42">
        <v>7170</v>
      </c>
      <c r="B42" s="3" t="s">
        <v>41</v>
      </c>
      <c r="C42" s="5">
        <v>124010</v>
      </c>
      <c r="D42" s="5">
        <v>83169</v>
      </c>
      <c r="E42" s="5">
        <v>80000</v>
      </c>
      <c r="F42" s="5">
        <v>1295</v>
      </c>
      <c r="G42" s="5">
        <v>80000</v>
      </c>
      <c r="H42" s="5">
        <v>80000</v>
      </c>
    </row>
    <row r="43" spans="1:8">
      <c r="A43">
        <v>7210</v>
      </c>
      <c r="B43" s="3" t="s">
        <v>42</v>
      </c>
      <c r="C43" s="5">
        <v>1175</v>
      </c>
      <c r="D43" s="5">
        <v>2700</v>
      </c>
      <c r="E43" s="5"/>
      <c r="F43" s="5"/>
      <c r="G43" s="5"/>
      <c r="H43" s="5"/>
    </row>
    <row r="44" spans="1:8">
      <c r="A44">
        <v>7320</v>
      </c>
      <c r="B44" s="3" t="s">
        <v>43</v>
      </c>
      <c r="C44" s="5">
        <v>48080</v>
      </c>
      <c r="D44" s="5">
        <v>14773</v>
      </c>
      <c r="E44" s="5">
        <v>25000</v>
      </c>
      <c r="F44" s="5">
        <v>12000</v>
      </c>
      <c r="G44" s="5">
        <v>25000</v>
      </c>
      <c r="H44" s="5">
        <v>15000</v>
      </c>
    </row>
    <row r="45" spans="1:8">
      <c r="A45">
        <v>7410</v>
      </c>
      <c r="B45" s="3" t="s">
        <v>44</v>
      </c>
      <c r="C45" s="5">
        <v>5500</v>
      </c>
      <c r="E45" s="5"/>
      <c r="F45" s="5"/>
      <c r="G45" s="5"/>
      <c r="H45" s="5"/>
    </row>
    <row r="46" spans="1:8">
      <c r="A46">
        <v>7420</v>
      </c>
      <c r="B46" s="3" t="s">
        <v>45</v>
      </c>
      <c r="C46" s="5">
        <v>4320</v>
      </c>
      <c r="D46" s="5">
        <v>2495</v>
      </c>
      <c r="E46" s="5">
        <v>5000</v>
      </c>
      <c r="F46" s="5">
        <v>1265</v>
      </c>
      <c r="G46" s="5">
        <v>5000</v>
      </c>
      <c r="H46" s="5">
        <v>5000</v>
      </c>
    </row>
    <row r="47" spans="1:8">
      <c r="A47">
        <v>7430</v>
      </c>
      <c r="B47" s="3" t="s">
        <v>46</v>
      </c>
      <c r="C47" s="5">
        <v>38208.949999999997</v>
      </c>
      <c r="D47" s="5">
        <v>41774</v>
      </c>
      <c r="E47" s="5">
        <v>40000</v>
      </c>
      <c r="F47" s="5">
        <v>5700</v>
      </c>
      <c r="G47" s="5">
        <v>40000</v>
      </c>
      <c r="H47" s="5">
        <v>40000</v>
      </c>
    </row>
    <row r="48" spans="1:8">
      <c r="A48">
        <v>7440</v>
      </c>
      <c r="B48" s="3" t="s">
        <v>47</v>
      </c>
      <c r="C48" s="16">
        <f>317503-109800</f>
        <v>207703</v>
      </c>
      <c r="D48" s="16">
        <v>229549</v>
      </c>
      <c r="E48" s="5">
        <f>145000+50000</f>
        <v>195000</v>
      </c>
      <c r="F48" s="5">
        <v>50075</v>
      </c>
      <c r="G48" s="5">
        <v>225000</v>
      </c>
      <c r="H48" s="5">
        <v>230000</v>
      </c>
    </row>
    <row r="49" spans="1:8">
      <c r="A49">
        <v>7610</v>
      </c>
      <c r="B49" s="3" t="s">
        <v>48</v>
      </c>
      <c r="C49" s="16">
        <v>13728</v>
      </c>
      <c r="D49" s="16">
        <v>5200</v>
      </c>
      <c r="E49" s="5">
        <v>15000</v>
      </c>
      <c r="F49" s="5">
        <f>8875+5047</f>
        <v>13922</v>
      </c>
      <c r="G49" s="5">
        <v>5000</v>
      </c>
      <c r="H49" s="5">
        <v>20000</v>
      </c>
    </row>
    <row r="50" spans="1:8">
      <c r="A50">
        <v>7700</v>
      </c>
      <c r="B50" s="3" t="s">
        <v>64</v>
      </c>
      <c r="C50" s="16">
        <v>30685</v>
      </c>
      <c r="D50" s="16">
        <v>19725</v>
      </c>
      <c r="E50" s="5">
        <v>30000</v>
      </c>
      <c r="F50" s="5"/>
      <c r="G50" s="5">
        <v>30000</v>
      </c>
      <c r="H50" s="5">
        <v>30000</v>
      </c>
    </row>
    <row r="51" spans="1:8">
      <c r="A51">
        <v>7710</v>
      </c>
      <c r="B51" s="3" t="s">
        <v>65</v>
      </c>
      <c r="C51" s="16">
        <v>212173.5</v>
      </c>
      <c r="D51" s="16">
        <v>57574</v>
      </c>
      <c r="E51" s="5">
        <v>200000</v>
      </c>
      <c r="F51" s="5"/>
      <c r="G51" s="5">
        <v>50000</v>
      </c>
      <c r="H51" s="5">
        <v>50000</v>
      </c>
    </row>
    <row r="52" spans="1:8">
      <c r="A52">
        <v>7720</v>
      </c>
      <c r="B52" s="3" t="s">
        <v>66</v>
      </c>
      <c r="C52" s="16"/>
      <c r="D52" s="5">
        <v>122892.5</v>
      </c>
      <c r="E52" s="5"/>
      <c r="F52" s="5"/>
      <c r="G52" s="5">
        <v>130000</v>
      </c>
      <c r="H52" s="5">
        <v>130000</v>
      </c>
    </row>
    <row r="53" spans="1:8">
      <c r="A53">
        <v>7770</v>
      </c>
      <c r="B53" s="3" t="s">
        <v>49</v>
      </c>
      <c r="C53" s="5">
        <v>345.4</v>
      </c>
      <c r="D53" s="5">
        <v>983.55</v>
      </c>
      <c r="E53" s="5"/>
      <c r="F53" s="5">
        <v>4753</v>
      </c>
      <c r="G53" s="5"/>
      <c r="H53" s="5">
        <v>5000</v>
      </c>
    </row>
    <row r="54" spans="1:8">
      <c r="A54">
        <v>7795</v>
      </c>
      <c r="B54" s="3" t="s">
        <v>82</v>
      </c>
      <c r="E54" s="5"/>
      <c r="F54" s="5">
        <f>13750+1250</f>
        <v>15000</v>
      </c>
      <c r="G54" s="5"/>
      <c r="H54" s="5"/>
    </row>
    <row r="55" spans="1:8">
      <c r="A55">
        <v>8170</v>
      </c>
      <c r="B55" s="3" t="s">
        <v>53</v>
      </c>
      <c r="C55" s="5">
        <v>2172.2399999999998</v>
      </c>
      <c r="E55" s="5">
        <v>100</v>
      </c>
      <c r="F55" s="5"/>
      <c r="G55" s="5">
        <v>100</v>
      </c>
      <c r="H55" s="5"/>
    </row>
    <row r="56" spans="1:8">
      <c r="A56" s="6"/>
      <c r="B56" s="7" t="s">
        <v>51</v>
      </c>
      <c r="C56" s="8">
        <f>SUM(C22:C55)</f>
        <v>2185571.21</v>
      </c>
      <c r="D56" s="8">
        <f>SUM(D22:D55)</f>
        <v>2097015.3699999999</v>
      </c>
      <c r="E56" s="8">
        <f t="shared" ref="E56:F56" si="1">SUM(E22:E55)</f>
        <v>2064100</v>
      </c>
      <c r="F56" s="8">
        <f t="shared" si="1"/>
        <v>569680</v>
      </c>
      <c r="G56" s="8">
        <f>SUM(G22:G55)</f>
        <v>2116100</v>
      </c>
      <c r="H56" s="8">
        <f>SUM(H22:H55)</f>
        <v>2275000</v>
      </c>
    </row>
    <row r="57" spans="1:8">
      <c r="B57" s="3"/>
      <c r="E57" s="5"/>
      <c r="F57" s="5"/>
      <c r="G57" s="5"/>
      <c r="H57" s="5"/>
    </row>
    <row r="58" spans="1:8">
      <c r="A58" s="6"/>
      <c r="B58" s="7" t="s">
        <v>52</v>
      </c>
      <c r="C58" s="8">
        <f>C20-C56</f>
        <v>244718.10999999987</v>
      </c>
      <c r="D58" s="8">
        <f>D20-D56</f>
        <v>202283.32000000007</v>
      </c>
      <c r="E58" s="8">
        <f t="shared" ref="E58:F58" si="2">E20-E56</f>
        <v>464900</v>
      </c>
      <c r="F58" s="8">
        <f t="shared" si="2"/>
        <v>275200</v>
      </c>
      <c r="G58" s="8">
        <f>G20-G56</f>
        <v>282900</v>
      </c>
      <c r="H58" s="8">
        <f>H20-H56</f>
        <v>255000</v>
      </c>
    </row>
    <row r="59" spans="1:8">
      <c r="B59" s="3"/>
      <c r="E59" s="5"/>
      <c r="F59" s="5"/>
      <c r="G59" s="5"/>
      <c r="H59" s="5"/>
    </row>
    <row r="60" spans="1:8">
      <c r="C60" s="23"/>
      <c r="D60" s="23"/>
      <c r="E60" s="4"/>
      <c r="F60" s="4"/>
      <c r="G60" s="4"/>
      <c r="H60" s="4"/>
    </row>
    <row r="61" spans="1:8">
      <c r="C61" s="23"/>
      <c r="D61" s="23"/>
      <c r="E61" s="4"/>
      <c r="F61" s="4"/>
      <c r="G61" s="4"/>
      <c r="H61" s="4"/>
    </row>
    <row r="62" spans="1:8">
      <c r="C62" s="23"/>
      <c r="D62" s="23"/>
      <c r="E62" s="4"/>
      <c r="F62" s="4"/>
      <c r="G62" s="4"/>
      <c r="H62" s="4"/>
    </row>
  </sheetData>
  <phoneticPr fontId="4" type="noConversion"/>
  <printOptions gridLines="1"/>
  <pageMargins left="0.7" right="0.7" top="0.75" bottom="0.75" header="0.3" footer="0.3"/>
  <pageSetup paperSize="9" scale="87" fitToWidth="0" orientation="portrait" horizontalDpi="0" verticalDpi="0" copies="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8B84-78F3-414F-9173-309433B76EC9}">
  <dimension ref="A1:J38"/>
  <sheetViews>
    <sheetView topLeftCell="A4" workbookViewId="0">
      <selection activeCell="B17" sqref="B17"/>
    </sheetView>
  </sheetViews>
  <sheetFormatPr baseColWidth="10" defaultColWidth="8.88671875" defaultRowHeight="14.4"/>
  <cols>
    <col min="1" max="1" width="8.21875" bestFit="1" customWidth="1"/>
    <col min="2" max="2" width="24.88671875" bestFit="1" customWidth="1"/>
    <col min="3" max="3" width="11.6640625" bestFit="1" customWidth="1"/>
    <col min="4" max="4" width="10.77734375" bestFit="1" customWidth="1"/>
    <col min="5" max="9" width="6.44140625" bestFit="1" customWidth="1"/>
  </cols>
  <sheetData>
    <row r="1" spans="1:10">
      <c r="A1">
        <v>3100</v>
      </c>
      <c r="B1" t="s">
        <v>84</v>
      </c>
      <c r="C1">
        <v>25</v>
      </c>
      <c r="D1" t="s">
        <v>85</v>
      </c>
      <c r="E1" t="s">
        <v>86</v>
      </c>
      <c r="F1">
        <v>25</v>
      </c>
      <c r="G1" t="s">
        <v>85</v>
      </c>
      <c r="H1" t="s">
        <v>86</v>
      </c>
    </row>
    <row r="2" spans="1:10">
      <c r="A2">
        <v>3115</v>
      </c>
      <c r="B2" t="s">
        <v>87</v>
      </c>
      <c r="C2" t="s">
        <v>88</v>
      </c>
      <c r="D2" t="s">
        <v>89</v>
      </c>
      <c r="E2">
        <v>1</v>
      </c>
      <c r="F2" t="s">
        <v>90</v>
      </c>
      <c r="G2">
        <v>1</v>
      </c>
      <c r="H2" t="s">
        <v>90</v>
      </c>
    </row>
    <row r="3" spans="1:10">
      <c r="A3">
        <v>3140</v>
      </c>
      <c r="B3" t="s">
        <v>91</v>
      </c>
      <c r="C3">
        <v>28</v>
      </c>
      <c r="D3" t="s">
        <v>92</v>
      </c>
      <c r="E3" t="s">
        <v>86</v>
      </c>
      <c r="F3">
        <v>28</v>
      </c>
      <c r="G3" t="s">
        <v>92</v>
      </c>
      <c r="H3" t="s">
        <v>86</v>
      </c>
    </row>
    <row r="4" spans="1:10">
      <c r="A4">
        <v>3300</v>
      </c>
      <c r="B4" t="s">
        <v>93</v>
      </c>
      <c r="C4">
        <v>25</v>
      </c>
      <c r="D4" t="s">
        <v>94</v>
      </c>
      <c r="E4" t="s">
        <v>86</v>
      </c>
      <c r="F4">
        <v>25</v>
      </c>
      <c r="G4" t="s">
        <v>94</v>
      </c>
      <c r="H4" t="s">
        <v>86</v>
      </c>
    </row>
    <row r="5" spans="1:10">
      <c r="A5">
        <v>3400</v>
      </c>
      <c r="B5" t="s">
        <v>95</v>
      </c>
      <c r="C5" t="s">
        <v>96</v>
      </c>
      <c r="D5">
        <v>7</v>
      </c>
      <c r="E5" t="s">
        <v>97</v>
      </c>
      <c r="F5" t="s">
        <v>86</v>
      </c>
      <c r="G5">
        <v>7</v>
      </c>
      <c r="H5" t="s">
        <v>97</v>
      </c>
      <c r="I5" t="s">
        <v>86</v>
      </c>
    </row>
    <row r="6" spans="1:10">
      <c r="A6">
        <v>3460</v>
      </c>
      <c r="B6" t="s">
        <v>98</v>
      </c>
      <c r="C6" t="s">
        <v>99</v>
      </c>
      <c r="D6" t="s">
        <v>100</v>
      </c>
      <c r="E6">
        <v>22</v>
      </c>
      <c r="F6" t="s">
        <v>97</v>
      </c>
      <c r="G6" t="s">
        <v>86</v>
      </c>
      <c r="H6">
        <v>22</v>
      </c>
      <c r="I6" t="s">
        <v>97</v>
      </c>
      <c r="J6" t="s">
        <v>86</v>
      </c>
    </row>
    <row r="7" spans="1:10">
      <c r="A7" t="s">
        <v>101</v>
      </c>
      <c r="B7" t="s">
        <v>102</v>
      </c>
      <c r="C7" t="s">
        <v>103</v>
      </c>
    </row>
    <row r="8" spans="1:10">
      <c r="A8" t="s">
        <v>83</v>
      </c>
    </row>
    <row r="9" spans="1:10">
      <c r="A9">
        <v>3491</v>
      </c>
      <c r="C9">
        <v>517</v>
      </c>
      <c r="D9" t="s">
        <v>104</v>
      </c>
      <c r="E9" t="s">
        <v>86</v>
      </c>
      <c r="F9">
        <v>517</v>
      </c>
      <c r="G9" t="s">
        <v>104</v>
      </c>
      <c r="H9" t="s">
        <v>86</v>
      </c>
    </row>
    <row r="10" spans="1:10">
      <c r="A10">
        <v>3923</v>
      </c>
      <c r="B10" t="s">
        <v>105</v>
      </c>
      <c r="C10">
        <v>66</v>
      </c>
      <c r="D10" t="s">
        <v>106</v>
      </c>
      <c r="E10" t="s">
        <v>86</v>
      </c>
      <c r="F10">
        <v>66</v>
      </c>
      <c r="G10" t="s">
        <v>106</v>
      </c>
      <c r="H10" t="s">
        <v>86</v>
      </c>
    </row>
    <row r="11" spans="1:10">
      <c r="A11">
        <v>3924</v>
      </c>
      <c r="B11" t="s">
        <v>107</v>
      </c>
      <c r="C11" t="s">
        <v>108</v>
      </c>
      <c r="D11">
        <v>6</v>
      </c>
      <c r="E11" t="s">
        <v>109</v>
      </c>
      <c r="F11" t="s">
        <v>86</v>
      </c>
      <c r="G11">
        <v>6</v>
      </c>
      <c r="H11" t="s">
        <v>109</v>
      </c>
      <c r="I11" t="s">
        <v>86</v>
      </c>
    </row>
    <row r="12" spans="1:10">
      <c r="A12">
        <v>3925</v>
      </c>
      <c r="B12" t="s">
        <v>110</v>
      </c>
      <c r="C12">
        <v>1</v>
      </c>
      <c r="D12" t="s">
        <v>111</v>
      </c>
      <c r="E12" t="s">
        <v>86</v>
      </c>
      <c r="F12">
        <v>1</v>
      </c>
      <c r="G12" t="s">
        <v>111</v>
      </c>
      <c r="H12" t="s">
        <v>86</v>
      </c>
    </row>
    <row r="13" spans="1:10">
      <c r="A13">
        <v>3960</v>
      </c>
      <c r="B13" t="s">
        <v>112</v>
      </c>
      <c r="C13">
        <v>36</v>
      </c>
      <c r="D13" t="s">
        <v>113</v>
      </c>
      <c r="E13" t="s">
        <v>86</v>
      </c>
      <c r="F13">
        <v>36</v>
      </c>
      <c r="G13" t="s">
        <v>113</v>
      </c>
      <c r="H13" t="s">
        <v>86</v>
      </c>
    </row>
    <row r="14" spans="1:10">
      <c r="A14">
        <v>3976</v>
      </c>
      <c r="B14" t="s">
        <v>114</v>
      </c>
      <c r="C14" t="s">
        <v>115</v>
      </c>
      <c r="D14">
        <v>110</v>
      </c>
      <c r="E14" t="s">
        <v>97</v>
      </c>
      <c r="F14" t="s">
        <v>86</v>
      </c>
      <c r="G14">
        <v>110</v>
      </c>
      <c r="H14" t="s">
        <v>97</v>
      </c>
      <c r="I14" t="s">
        <v>86</v>
      </c>
    </row>
    <row r="15" spans="1:10">
      <c r="A15">
        <v>4100</v>
      </c>
      <c r="B15" t="s">
        <v>116</v>
      </c>
      <c r="C15" t="s">
        <v>117</v>
      </c>
      <c r="D15">
        <v>27</v>
      </c>
      <c r="E15" t="s">
        <v>118</v>
      </c>
      <c r="F15">
        <v>27</v>
      </c>
      <c r="G15" t="s">
        <v>118</v>
      </c>
    </row>
    <row r="16" spans="1:10">
      <c r="A16">
        <v>5000</v>
      </c>
      <c r="B16" t="s">
        <v>119</v>
      </c>
      <c r="C16" t="s">
        <v>120</v>
      </c>
      <c r="D16" t="s">
        <v>121</v>
      </c>
      <c r="E16">
        <v>39</v>
      </c>
      <c r="F16" t="s">
        <v>97</v>
      </c>
      <c r="G16">
        <v>39</v>
      </c>
      <c r="H16" t="s">
        <v>97</v>
      </c>
    </row>
    <row r="17" spans="1:10">
      <c r="A17">
        <v>5020</v>
      </c>
      <c r="B17" t="s">
        <v>119</v>
      </c>
      <c r="C17" t="s">
        <v>122</v>
      </c>
      <c r="D17" t="s">
        <v>123</v>
      </c>
      <c r="E17" t="s">
        <v>124</v>
      </c>
      <c r="F17" t="s">
        <v>125</v>
      </c>
      <c r="G17" t="s">
        <v>125</v>
      </c>
    </row>
    <row r="18" spans="1:10">
      <c r="A18">
        <v>5092</v>
      </c>
      <c r="B18" t="s">
        <v>126</v>
      </c>
      <c r="C18">
        <v>4</v>
      </c>
      <c r="D18" t="s">
        <v>127</v>
      </c>
      <c r="E18">
        <v>4</v>
      </c>
      <c r="F18" t="s">
        <v>127</v>
      </c>
    </row>
    <row r="19" spans="1:10">
      <c r="A19">
        <v>5400</v>
      </c>
      <c r="B19" t="s">
        <v>128</v>
      </c>
      <c r="C19">
        <v>1</v>
      </c>
      <c r="D19" t="s">
        <v>129</v>
      </c>
      <c r="E19">
        <v>1</v>
      </c>
      <c r="F19" t="s">
        <v>129</v>
      </c>
    </row>
    <row r="20" spans="1:10">
      <c r="A20">
        <v>5405</v>
      </c>
      <c r="C20" t="s">
        <v>130</v>
      </c>
      <c r="D20" t="s">
        <v>130</v>
      </c>
    </row>
    <row r="25" spans="1:10">
      <c r="A25">
        <v>3100</v>
      </c>
      <c r="B25" t="s">
        <v>84</v>
      </c>
      <c r="C25">
        <v>25</v>
      </c>
      <c r="D25" t="s">
        <v>85</v>
      </c>
      <c r="E25" t="s">
        <v>86</v>
      </c>
      <c r="F25">
        <v>25</v>
      </c>
      <c r="G25" t="s">
        <v>85</v>
      </c>
      <c r="H25" t="s">
        <v>86</v>
      </c>
    </row>
    <row r="26" spans="1:10">
      <c r="A26">
        <v>3115</v>
      </c>
      <c r="B26" t="s">
        <v>87</v>
      </c>
      <c r="C26" t="s">
        <v>88</v>
      </c>
      <c r="D26" t="s">
        <v>89</v>
      </c>
      <c r="E26">
        <v>1</v>
      </c>
      <c r="F26" t="s">
        <v>90</v>
      </c>
      <c r="G26">
        <v>1</v>
      </c>
      <c r="H26" t="s">
        <v>90</v>
      </c>
    </row>
    <row r="27" spans="1:10">
      <c r="A27">
        <v>3140</v>
      </c>
      <c r="B27" t="s">
        <v>91</v>
      </c>
      <c r="C27">
        <v>28</v>
      </c>
      <c r="D27" t="s">
        <v>92</v>
      </c>
      <c r="E27" t="s">
        <v>86</v>
      </c>
      <c r="F27">
        <v>28</v>
      </c>
      <c r="G27" t="s">
        <v>92</v>
      </c>
      <c r="H27" t="s">
        <v>86</v>
      </c>
    </row>
    <row r="28" spans="1:10">
      <c r="A28">
        <v>3300</v>
      </c>
      <c r="B28" t="s">
        <v>93</v>
      </c>
      <c r="C28">
        <v>25</v>
      </c>
      <c r="D28" t="s">
        <v>94</v>
      </c>
      <c r="E28" t="s">
        <v>86</v>
      </c>
      <c r="F28">
        <v>25</v>
      </c>
      <c r="G28" t="s">
        <v>94</v>
      </c>
      <c r="H28" t="s">
        <v>86</v>
      </c>
    </row>
    <row r="29" spans="1:10">
      <c r="A29">
        <v>3400</v>
      </c>
      <c r="B29" t="s">
        <v>95</v>
      </c>
      <c r="C29" t="s">
        <v>96</v>
      </c>
      <c r="D29">
        <v>7</v>
      </c>
      <c r="E29" t="s">
        <v>97</v>
      </c>
      <c r="F29" t="s">
        <v>86</v>
      </c>
      <c r="G29">
        <v>7</v>
      </c>
      <c r="H29" t="s">
        <v>97</v>
      </c>
      <c r="I29" t="s">
        <v>86</v>
      </c>
    </row>
    <row r="30" spans="1:10">
      <c r="A30">
        <v>3460</v>
      </c>
      <c r="B30" t="s">
        <v>98</v>
      </c>
      <c r="C30" t="s">
        <v>99</v>
      </c>
      <c r="D30" t="s">
        <v>100</v>
      </c>
      <c r="E30">
        <v>22</v>
      </c>
      <c r="F30" t="s">
        <v>97</v>
      </c>
      <c r="G30" t="s">
        <v>86</v>
      </c>
      <c r="H30">
        <v>22</v>
      </c>
      <c r="I30" t="s">
        <v>97</v>
      </c>
      <c r="J30" t="s">
        <v>86</v>
      </c>
    </row>
    <row r="31" spans="1:10">
      <c r="A31" t="s">
        <v>101</v>
      </c>
      <c r="B31" t="s">
        <v>102</v>
      </c>
      <c r="C31" t="s">
        <v>103</v>
      </c>
    </row>
    <row r="32" spans="1:10">
      <c r="A32" t="s">
        <v>83</v>
      </c>
    </row>
    <row r="33" spans="1:9">
      <c r="A33">
        <v>3491</v>
      </c>
      <c r="B33">
        <v>517</v>
      </c>
      <c r="C33" t="s">
        <v>104</v>
      </c>
      <c r="D33" t="s">
        <v>86</v>
      </c>
      <c r="E33">
        <v>517</v>
      </c>
      <c r="F33" t="s">
        <v>104</v>
      </c>
      <c r="G33" t="s">
        <v>86</v>
      </c>
    </row>
    <row r="34" spans="1:9">
      <c r="A34">
        <v>3923</v>
      </c>
      <c r="B34" t="s">
        <v>105</v>
      </c>
      <c r="C34">
        <v>66</v>
      </c>
      <c r="D34" t="s">
        <v>106</v>
      </c>
      <c r="E34" t="s">
        <v>86</v>
      </c>
      <c r="F34">
        <v>66</v>
      </c>
      <c r="G34" t="s">
        <v>106</v>
      </c>
      <c r="H34" t="s">
        <v>86</v>
      </c>
    </row>
    <row r="35" spans="1:9">
      <c r="A35">
        <v>3924</v>
      </c>
      <c r="B35" t="s">
        <v>107</v>
      </c>
      <c r="C35" t="s">
        <v>108</v>
      </c>
      <c r="D35">
        <v>6</v>
      </c>
      <c r="E35" t="s">
        <v>109</v>
      </c>
      <c r="F35" t="s">
        <v>86</v>
      </c>
      <c r="G35">
        <v>6</v>
      </c>
      <c r="H35" t="s">
        <v>109</v>
      </c>
      <c r="I35" t="s">
        <v>86</v>
      </c>
    </row>
    <row r="36" spans="1:9">
      <c r="A36">
        <v>3925</v>
      </c>
      <c r="B36" t="s">
        <v>110</v>
      </c>
      <c r="C36">
        <v>1</v>
      </c>
      <c r="D36" t="s">
        <v>111</v>
      </c>
      <c r="E36" t="s">
        <v>86</v>
      </c>
      <c r="F36">
        <v>1</v>
      </c>
      <c r="G36" t="s">
        <v>111</v>
      </c>
      <c r="H36" t="s">
        <v>86</v>
      </c>
    </row>
    <row r="37" spans="1:9">
      <c r="A37">
        <v>3960</v>
      </c>
      <c r="B37" t="s">
        <v>112</v>
      </c>
      <c r="C37">
        <v>36</v>
      </c>
      <c r="D37" t="s">
        <v>113</v>
      </c>
      <c r="E37" t="s">
        <v>86</v>
      </c>
      <c r="F37">
        <v>36</v>
      </c>
      <c r="G37" t="s">
        <v>113</v>
      </c>
      <c r="H37" t="s">
        <v>86</v>
      </c>
    </row>
    <row r="38" spans="1:9">
      <c r="A38">
        <v>3976</v>
      </c>
      <c r="B38" t="s">
        <v>114</v>
      </c>
      <c r="C38" t="s">
        <v>115</v>
      </c>
      <c r="D38">
        <v>110</v>
      </c>
      <c r="E38" t="s">
        <v>97</v>
      </c>
      <c r="F38" t="s">
        <v>86</v>
      </c>
      <c r="G38">
        <v>110</v>
      </c>
      <c r="H38" t="s">
        <v>97</v>
      </c>
      <c r="I38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EAAE566ADD8747A63C7F715C30B99A" ma:contentTypeVersion="13" ma:contentTypeDescription="Create a new document." ma:contentTypeScope="" ma:versionID="87ca954ae2cfb7371428d83b2963bb21">
  <xsd:schema xmlns:xsd="http://www.w3.org/2001/XMLSchema" xmlns:xs="http://www.w3.org/2001/XMLSchema" xmlns:p="http://schemas.microsoft.com/office/2006/metadata/properties" xmlns:ns3="a1e67b18-166c-4a1c-9b07-38233ae6caec" xmlns:ns4="76d6cab1-417e-4338-9c80-597544d1cf9c" targetNamespace="http://schemas.microsoft.com/office/2006/metadata/properties" ma:root="true" ma:fieldsID="000f86cf2fca4e3a3b57f0550c986778" ns3:_="" ns4:_="">
    <xsd:import namespace="a1e67b18-166c-4a1c-9b07-38233ae6caec"/>
    <xsd:import namespace="76d6cab1-417e-4338-9c80-597544d1cf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67b18-166c-4a1c-9b07-38233ae6c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6cab1-417e-4338-9c80-597544d1cf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DE360A-B339-4D17-98ED-F37E9B5948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2D0D3D-EC25-4EB4-8B14-103EA1AFD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69AFD0-F778-463F-9879-9C04A232F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67b18-166c-4a1c-9b07-38233ae6caec"/>
    <ds:schemaRef ds:uri="76d6cab1-417e-4338-9c80-597544d1c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regnskap 5 år</vt:lpstr>
      <vt:lpstr>regnskap med budsjett 2020</vt:lpstr>
      <vt:lpstr>Sheet1</vt:lpstr>
    </vt:vector>
  </TitlesOfParts>
  <Company>Daldata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Dalseg</dc:creator>
  <cp:lastModifiedBy>Roger Gravseth</cp:lastModifiedBy>
  <cp:lastPrinted>2020-01-23T14:39:25Z</cp:lastPrinted>
  <dcterms:created xsi:type="dcterms:W3CDTF">2018-03-01T09:36:47Z</dcterms:created>
  <dcterms:modified xsi:type="dcterms:W3CDTF">2021-02-26T11:35:41Z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0x010100AEEAAE566ADD8747A63C7F715C30B99A</vt:lpwstr>
  </property>
</Properties>
</file>